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DMIN\Isle-aux-Allumettes\Administration\Finances-Audits\2023\"/>
    </mc:Choice>
  </mc:AlternateContent>
  <xr:revisionPtr revIDLastSave="0" documentId="13_ncr:1_{82A443BC-462D-476E-8192-2A602DE9CAD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2023 fin stmts condensed" sheetId="1" r:id="rId1"/>
  </sheets>
  <definedNames>
    <definedName name="_xlnm.Print_Area" localSheetId="0">'2023 fin stmts condensed'!$A$1:$D$244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8" i="1" l="1"/>
  <c r="D169" i="1"/>
  <c r="D158" i="1"/>
  <c r="D133" i="1" s="1"/>
  <c r="C238" i="1"/>
  <c r="C227" i="1"/>
  <c r="D82" i="1"/>
  <c r="C82" i="1"/>
  <c r="C133" i="1" l="1"/>
  <c r="D238" i="1"/>
  <c r="B238" i="1"/>
  <c r="D227" i="1" l="1"/>
  <c r="B240" i="1" l="1"/>
  <c r="D92" i="1"/>
  <c r="C92" i="1"/>
  <c r="D167" i="1" l="1"/>
  <c r="D171" i="1" s="1"/>
  <c r="D139" i="1" s="1"/>
  <c r="C167" i="1"/>
  <c r="C171" i="1" s="1"/>
  <c r="C139" i="1" s="1"/>
  <c r="D141" i="1" l="1"/>
  <c r="C213" i="1" l="1"/>
  <c r="D213" i="1"/>
  <c r="B213" i="1"/>
  <c r="C202" i="1"/>
  <c r="D202" i="1"/>
  <c r="B202" i="1"/>
  <c r="C141" i="1"/>
  <c r="D74" i="1"/>
  <c r="C74" i="1"/>
  <c r="C85" i="1" s="1"/>
  <c r="C95" i="1" s="1"/>
  <c r="B215" i="1" l="1"/>
  <c r="B219" i="1" s="1"/>
  <c r="B243" i="1" s="1"/>
  <c r="C215" i="1"/>
  <c r="C219" i="1" s="1"/>
  <c r="C243" i="1" s="1"/>
  <c r="D85" i="1"/>
  <c r="D95" i="1" s="1"/>
  <c r="D215" i="1"/>
  <c r="D219" i="1" s="1"/>
  <c r="D243" i="1" s="1"/>
</calcChain>
</file>

<file path=xl/sharedStrings.xml><?xml version="1.0" encoding="utf-8"?>
<sst xmlns="http://schemas.openxmlformats.org/spreadsheetml/2006/main" count="82" uniqueCount="75">
  <si>
    <t>Cash</t>
  </si>
  <si>
    <t>Financial assets</t>
  </si>
  <si>
    <t>Non-financial assets</t>
  </si>
  <si>
    <t>Liabilities</t>
  </si>
  <si>
    <t xml:space="preserve">Accounts receivable  </t>
  </si>
  <si>
    <t xml:space="preserve">Accounts payable and accruals </t>
  </si>
  <si>
    <t>Net financial assets (net debt)</t>
  </si>
  <si>
    <t xml:space="preserve">Capital assets </t>
  </si>
  <si>
    <t>Accumulated surplus (deficit)</t>
  </si>
  <si>
    <t>Appropriated operating surplus - to next fiscal year</t>
  </si>
  <si>
    <t>Revenue</t>
  </si>
  <si>
    <t xml:space="preserve">  Taxes</t>
  </si>
  <si>
    <t xml:space="preserve">  Grants in lieu of taxes</t>
  </si>
  <si>
    <t xml:space="preserve">  Services provided</t>
  </si>
  <si>
    <t xml:space="preserve">  Assessment of rights</t>
  </si>
  <si>
    <t xml:space="preserve">  Fines and penalties</t>
  </si>
  <si>
    <t xml:space="preserve">  Interest</t>
  </si>
  <si>
    <t xml:space="preserve">  Other revenue</t>
  </si>
  <si>
    <t xml:space="preserve">  Grants</t>
  </si>
  <si>
    <t xml:space="preserve">  General administration</t>
  </si>
  <si>
    <t xml:space="preserve">  Public security</t>
  </si>
  <si>
    <t xml:space="preserve">  Transportation</t>
  </si>
  <si>
    <t xml:space="preserve">  Environmental health</t>
  </si>
  <si>
    <t xml:space="preserve">  Urban planning and regional development</t>
  </si>
  <si>
    <t xml:space="preserve">  Recreational and cultural activities</t>
  </si>
  <si>
    <t xml:space="preserve">  Costs of financing</t>
  </si>
  <si>
    <t>Reconciliation for fiscal purposes</t>
  </si>
  <si>
    <t>Appropriations</t>
  </si>
  <si>
    <t xml:space="preserve">  Investing activities</t>
  </si>
  <si>
    <t>Operating expense</t>
  </si>
  <si>
    <t xml:space="preserve">  Surplus appropriation</t>
  </si>
  <si>
    <t xml:space="preserve">   FINANCIAL STATEMENTS (Condensed)</t>
  </si>
  <si>
    <t xml:space="preserve">STATEMENT OF FINANCIAL POSITION </t>
  </si>
  <si>
    <t xml:space="preserve">ACCUMULATED SURPLUS (DEFICIT) </t>
  </si>
  <si>
    <t xml:space="preserve">STATEMENT OF INCOME </t>
  </si>
  <si>
    <t>Capital assets</t>
  </si>
  <si>
    <t>Amortization</t>
  </si>
  <si>
    <t>Less: investment grants</t>
  </si>
  <si>
    <t>Surplus (deficit) for the period</t>
  </si>
  <si>
    <t>Surplus (deficit) for the period for fiscal purposes</t>
  </si>
  <si>
    <t>Surplus (deficit) for the period - before reconciliation</t>
  </si>
  <si>
    <t>Temporary loans</t>
  </si>
  <si>
    <t>Financing</t>
  </si>
  <si>
    <t>Payment of long term debt</t>
  </si>
  <si>
    <t>THE MUNICIPALITY OF ALLUMETTE ISLAND</t>
  </si>
  <si>
    <t>Property held for re-sale</t>
  </si>
  <si>
    <t>Unappropriated surplus</t>
  </si>
  <si>
    <t>Operating surplus (deficit) for the year</t>
  </si>
  <si>
    <t>Appropriation of surplus to next fiscal year</t>
  </si>
  <si>
    <t>Net change for the year</t>
  </si>
  <si>
    <t>Balance at the end of the year</t>
  </si>
  <si>
    <t>Balance at beginning of the year</t>
  </si>
  <si>
    <t>Net investment in capital assets</t>
  </si>
  <si>
    <t>Capital assets - net book value</t>
  </si>
  <si>
    <t>Unappropriated operating surplus (table below)</t>
  </si>
  <si>
    <t>Investment in capital assets (table below)</t>
  </si>
  <si>
    <t xml:space="preserve">  Health and welfare</t>
  </si>
  <si>
    <t xml:space="preserve">Long term debt </t>
  </si>
  <si>
    <r>
      <t xml:space="preserve">  </t>
    </r>
    <r>
      <rPr>
        <b/>
        <sz val="9"/>
        <rFont val="Arial"/>
        <family val="2"/>
      </rPr>
      <t>Net reconciliation</t>
    </r>
  </si>
  <si>
    <t>Other non financial assets (Prepaid expense)</t>
  </si>
  <si>
    <t>Property destined for resale</t>
  </si>
  <si>
    <t>Cost of property sold</t>
  </si>
  <si>
    <t>Bank overdraft</t>
  </si>
  <si>
    <t>Disposal of capital assets</t>
  </si>
  <si>
    <t>(Gain) loss on disposal</t>
  </si>
  <si>
    <t>DECEMBER 31, 2023</t>
  </si>
  <si>
    <t>AS AT DECEMBER 31, 2023</t>
  </si>
  <si>
    <t>Budget 2023</t>
  </si>
  <si>
    <t>Actual 2023</t>
  </si>
  <si>
    <t>Actual 2022</t>
  </si>
  <si>
    <t>Unearned revenu</t>
  </si>
  <si>
    <t>Appropriation for elections</t>
  </si>
  <si>
    <t>Appropriation for Fire reserve</t>
  </si>
  <si>
    <t>Investment to be financed</t>
  </si>
  <si>
    <t>PERIOD ENDED DECEMBER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</si>
</sst>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* #,##0_-;\-&quot;$&quot;* #,##0_-;_-&quot;$&quot;* &quot;-&quot;_-;_-@_-"/>
    <numFmt numFmtId="164" formatCode="#,##0_ ;\-#,##0\ "/>
    <numFmt numFmtId="165" formatCode="\(0,000\)"/>
  </numFmts>
  <fonts count="8" x14ac:knownFonts="1">
    <font>
      <sz val="9"/>
      <name val="Arial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2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top" wrapText="1"/>
    </xf>
    <xf numFmtId="3" fontId="4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164" fontId="2" fillId="0" borderId="0" xfId="0" applyNumberFormat="1" applyFont="1" applyAlignment="1">
      <alignment vertical="top" wrapText="1"/>
    </xf>
    <xf numFmtId="3" fontId="5" fillId="0" borderId="0" xfId="0" applyNumberFormat="1" applyFont="1"/>
    <xf numFmtId="3" fontId="2" fillId="0" borderId="1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42" fontId="3" fillId="0" borderId="3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wrapText="1"/>
    </xf>
    <xf numFmtId="3" fontId="6" fillId="0" borderId="0" xfId="0" applyNumberFormat="1" applyFont="1" applyAlignment="1">
      <alignment wrapText="1"/>
    </xf>
    <xf numFmtId="42" fontId="3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right" wrapText="1"/>
    </xf>
    <xf numFmtId="42" fontId="2" fillId="0" borderId="0" xfId="0" applyNumberFormat="1" applyFont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3" fontId="0" fillId="0" borderId="0" xfId="0" applyNumberFormat="1" applyAlignment="1">
      <alignment horizontal="right" wrapText="1"/>
    </xf>
    <xf numFmtId="3" fontId="0" fillId="0" borderId="1" xfId="0" applyNumberFormat="1" applyBorder="1" applyAlignment="1">
      <alignment horizontal="right" wrapText="1"/>
    </xf>
    <xf numFmtId="3" fontId="0" fillId="0" borderId="2" xfId="0" applyNumberFormat="1" applyBorder="1" applyAlignment="1">
      <alignment horizontal="right" wrapText="1"/>
    </xf>
    <xf numFmtId="42" fontId="0" fillId="0" borderId="0" xfId="0" applyNumberFormat="1" applyAlignment="1">
      <alignment horizontal="right" wrapText="1"/>
    </xf>
    <xf numFmtId="164" fontId="2" fillId="0" borderId="2" xfId="0" applyNumberFormat="1" applyFont="1" applyBorder="1" applyAlignment="1">
      <alignment horizontal="right" wrapText="1"/>
    </xf>
    <xf numFmtId="165" fontId="0" fillId="0" borderId="0" xfId="0" applyNumberFormat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42" fontId="2" fillId="0" borderId="1" xfId="0" applyNumberFormat="1" applyFont="1" applyBorder="1" applyAlignment="1">
      <alignment horizontal="right" wrapText="1"/>
    </xf>
    <xf numFmtId="0" fontId="7" fillId="0" borderId="0" xfId="0" applyFont="1" applyAlignment="1">
      <alignment horizontal="center"/>
    </xf>
    <xf numFmtId="37" fontId="0" fillId="0" borderId="1" xfId="0" applyNumberForma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165" fontId="0" fillId="0" borderId="1" xfId="0" applyNumberFormat="1" applyBorder="1" applyAlignment="1">
      <alignment horizontal="right" wrapText="1"/>
    </xf>
    <xf numFmtId="3" fontId="0" fillId="0" borderId="2" xfId="0" applyNumberFormat="1" applyBorder="1" applyAlignment="1">
      <alignment horizontal="right" vertical="justify" wrapText="1"/>
    </xf>
    <xf numFmtId="165" fontId="0" fillId="0" borderId="2" xfId="0" applyNumberFormat="1" applyBorder="1" applyAlignment="1">
      <alignment horizontal="right" vertical="justify" wrapText="1"/>
    </xf>
    <xf numFmtId="3" fontId="6" fillId="0" borderId="2" xfId="0" applyNumberFormat="1" applyFont="1" applyBorder="1" applyAlignment="1">
      <alignment horizontal="right" vertical="justify" wrapText="1"/>
    </xf>
    <xf numFmtId="3" fontId="2" fillId="0" borderId="1" xfId="0" applyNumberFormat="1" applyFont="1" applyBorder="1" applyAlignment="1">
      <alignment horizontal="right" vertical="top" wrapText="1"/>
    </xf>
    <xf numFmtId="42" fontId="3" fillId="0" borderId="3" xfId="0" applyNumberFormat="1" applyFont="1" applyBorder="1" applyAlignment="1">
      <alignment horizontal="right" vertical="justify" wrapText="1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2" fillId="0" borderId="0" xfId="0" applyNumberFormat="1" applyFont="1" applyBorder="1" applyAlignment="1">
      <alignment horizontal="right" wrapText="1"/>
    </xf>
    <xf numFmtId="3" fontId="0" fillId="0" borderId="0" xfId="0" applyNumberFormat="1"/>
    <xf numFmtId="42" fontId="2" fillId="0" borderId="1" xfId="0" applyNumberFormat="1" applyFont="1" applyFill="1" applyBorder="1" applyAlignment="1">
      <alignment horizontal="right" wrapText="1"/>
    </xf>
    <xf numFmtId="3" fontId="0" fillId="0" borderId="0" xfId="0" applyNumberFormat="1" applyFill="1" applyAlignment="1">
      <alignment horizontal="right" wrapText="1"/>
    </xf>
    <xf numFmtId="165" fontId="0" fillId="0" borderId="1" xfId="0" applyNumberFormat="1" applyFill="1" applyBorder="1" applyAlignment="1">
      <alignment horizontal="right" wrapText="1"/>
    </xf>
    <xf numFmtId="165" fontId="0" fillId="0" borderId="0" xfId="0" applyNumberFormat="1" applyFill="1" applyAlignment="1">
      <alignment horizontal="right" wrapText="1"/>
    </xf>
    <xf numFmtId="165" fontId="0" fillId="0" borderId="2" xfId="0" applyNumberFormat="1" applyFill="1" applyBorder="1" applyAlignment="1">
      <alignment horizontal="right" vertical="justify" wrapText="1"/>
    </xf>
    <xf numFmtId="3" fontId="0" fillId="0" borderId="2" xfId="0" applyNumberFormat="1" applyFill="1" applyBorder="1" applyAlignment="1">
      <alignment horizontal="right" vertical="justify" wrapText="1"/>
    </xf>
    <xf numFmtId="0" fontId="0" fillId="0" borderId="0" xfId="0" applyFill="1"/>
    <xf numFmtId="3" fontId="0" fillId="0" borderId="1" xfId="0" applyNumberForma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6"/>
  <sheetViews>
    <sheetView tabSelected="1" topLeftCell="A233" zoomScale="145" zoomScaleNormal="145" workbookViewId="0">
      <selection activeCell="A182" sqref="A182:XFD182"/>
    </sheetView>
  </sheetViews>
  <sheetFormatPr defaultRowHeight="11.4" x14ac:dyDescent="0.2"/>
  <cols>
    <col min="1" max="1" width="64.375" customWidth="1"/>
    <col min="2" max="2" width="14.125" customWidth="1"/>
    <col min="3" max="3" width="12" customWidth="1"/>
    <col min="4" max="4" width="13.5" customWidth="1"/>
  </cols>
  <sheetData>
    <row r="1" spans="1:1" x14ac:dyDescent="0.2">
      <c r="A1" s="1"/>
    </row>
    <row r="7" spans="1:1" x14ac:dyDescent="0.2">
      <c r="A7" s="1"/>
    </row>
    <row r="18" spans="1:4" x14ac:dyDescent="0.2">
      <c r="A18" s="40" t="s">
        <v>44</v>
      </c>
      <c r="B18" s="40"/>
      <c r="C18" s="40"/>
      <c r="D18" s="40"/>
    </row>
    <row r="19" spans="1:4" ht="12" x14ac:dyDescent="0.25">
      <c r="A19" s="41" t="s">
        <v>31</v>
      </c>
      <c r="B19" s="41"/>
      <c r="C19" s="41"/>
      <c r="D19" s="41"/>
    </row>
    <row r="20" spans="1:4" x14ac:dyDescent="0.2">
      <c r="A20" s="39" t="s">
        <v>65</v>
      </c>
      <c r="B20" s="39"/>
      <c r="C20" s="39"/>
      <c r="D20" s="39"/>
    </row>
    <row r="61" spans="1:4" x14ac:dyDescent="0.2">
      <c r="A61" s="40" t="s">
        <v>44</v>
      </c>
      <c r="B61" s="40"/>
      <c r="C61" s="40"/>
      <c r="D61" s="40"/>
    </row>
    <row r="62" spans="1:4" ht="12" x14ac:dyDescent="0.25">
      <c r="A62" s="41" t="s">
        <v>32</v>
      </c>
      <c r="B62" s="41"/>
      <c r="C62" s="41"/>
      <c r="D62" s="41"/>
    </row>
    <row r="63" spans="1:4" x14ac:dyDescent="0.2">
      <c r="A63" s="39" t="s">
        <v>66</v>
      </c>
      <c r="B63" s="39"/>
      <c r="C63" s="39"/>
      <c r="D63" s="39"/>
    </row>
    <row r="65" spans="1:4" x14ac:dyDescent="0.2">
      <c r="A65" s="1"/>
    </row>
    <row r="67" spans="1:4" ht="12" x14ac:dyDescent="0.25">
      <c r="A67" s="1"/>
      <c r="B67" s="1"/>
      <c r="C67" s="9">
        <v>2023</v>
      </c>
      <c r="D67" s="9">
        <v>2022</v>
      </c>
    </row>
    <row r="70" spans="1:4" ht="12" x14ac:dyDescent="0.2">
      <c r="A70" s="2"/>
      <c r="B70" s="2"/>
      <c r="C70" s="1"/>
      <c r="D70" s="1"/>
    </row>
    <row r="71" spans="1:4" ht="12" x14ac:dyDescent="0.2">
      <c r="A71" s="2" t="s">
        <v>1</v>
      </c>
      <c r="B71" s="2"/>
      <c r="C71" s="1"/>
      <c r="D71" s="1"/>
    </row>
    <row r="72" spans="1:4" x14ac:dyDescent="0.2">
      <c r="A72" s="3" t="s">
        <v>0</v>
      </c>
      <c r="B72" s="3"/>
      <c r="C72" s="4">
        <v>0</v>
      </c>
      <c r="D72" s="4">
        <v>0</v>
      </c>
    </row>
    <row r="73" spans="1:4" x14ac:dyDescent="0.2">
      <c r="A73" s="3" t="s">
        <v>4</v>
      </c>
      <c r="B73" s="3"/>
      <c r="C73" s="12">
        <v>6189084</v>
      </c>
      <c r="D73" s="12">
        <v>1578582</v>
      </c>
    </row>
    <row r="74" spans="1:4" x14ac:dyDescent="0.2">
      <c r="A74" s="3"/>
      <c r="B74" s="3"/>
      <c r="C74" s="13">
        <f>SUM(C72:C73)</f>
        <v>6189084</v>
      </c>
      <c r="D74" s="13">
        <f>SUM(D72:D73)</f>
        <v>1578582</v>
      </c>
    </row>
    <row r="75" spans="1:4" x14ac:dyDescent="0.2">
      <c r="A75" s="3"/>
      <c r="B75" s="3"/>
      <c r="C75" s="15"/>
      <c r="D75" s="15"/>
    </row>
    <row r="76" spans="1:4" ht="12" x14ac:dyDescent="0.2">
      <c r="A76" s="2" t="s">
        <v>3</v>
      </c>
      <c r="B76" s="2"/>
      <c r="C76" s="7"/>
      <c r="D76" s="7"/>
    </row>
    <row r="77" spans="1:4" ht="12" x14ac:dyDescent="0.2">
      <c r="A77" s="3" t="s">
        <v>62</v>
      </c>
      <c r="B77" s="2"/>
      <c r="C77" s="7">
        <v>36708</v>
      </c>
      <c r="D77" s="7">
        <v>14716</v>
      </c>
    </row>
    <row r="78" spans="1:4" x14ac:dyDescent="0.2">
      <c r="A78" s="3" t="s">
        <v>41</v>
      </c>
      <c r="B78" s="3"/>
      <c r="C78" s="28">
        <v>7263497</v>
      </c>
      <c r="D78" s="28">
        <v>270000</v>
      </c>
    </row>
    <row r="79" spans="1:4" x14ac:dyDescent="0.2">
      <c r="A79" s="3" t="s">
        <v>5</v>
      </c>
      <c r="B79" s="3"/>
      <c r="C79" s="19">
        <v>1073734</v>
      </c>
      <c r="D79" s="19">
        <v>256626</v>
      </c>
    </row>
    <row r="80" spans="1:4" x14ac:dyDescent="0.2">
      <c r="A80" s="3" t="s">
        <v>70</v>
      </c>
      <c r="B80" s="3"/>
      <c r="C80" s="19">
        <v>197328</v>
      </c>
      <c r="D80" s="19">
        <v>171398</v>
      </c>
    </row>
    <row r="81" spans="1:4" x14ac:dyDescent="0.2">
      <c r="A81" s="3" t="s">
        <v>57</v>
      </c>
      <c r="B81" s="3"/>
      <c r="C81" s="22">
        <v>135867</v>
      </c>
      <c r="D81" s="22">
        <v>152716</v>
      </c>
    </row>
    <row r="82" spans="1:4" x14ac:dyDescent="0.2">
      <c r="A82" s="3"/>
      <c r="B82" s="3"/>
      <c r="C82" s="26">
        <f>SUM(C77:C81)</f>
        <v>8707134</v>
      </c>
      <c r="D82" s="26">
        <f>SUM(D77:D81)</f>
        <v>865456</v>
      </c>
    </row>
    <row r="83" spans="1:4" x14ac:dyDescent="0.2">
      <c r="A83" s="3"/>
      <c r="B83" s="3"/>
      <c r="C83" s="10"/>
      <c r="D83" s="10"/>
    </row>
    <row r="84" spans="1:4" x14ac:dyDescent="0.2">
      <c r="A84" s="3"/>
      <c r="B84" s="3"/>
      <c r="C84" s="10"/>
      <c r="D84" s="10"/>
    </row>
    <row r="85" spans="1:4" ht="12" x14ac:dyDescent="0.2">
      <c r="A85" s="2" t="s">
        <v>6</v>
      </c>
      <c r="B85" s="3"/>
      <c r="C85" s="37">
        <f>C74-C82</f>
        <v>-2518050</v>
      </c>
      <c r="D85" s="37">
        <f>D74-D82</f>
        <v>713126</v>
      </c>
    </row>
    <row r="86" spans="1:4" x14ac:dyDescent="0.2">
      <c r="A86" s="3"/>
      <c r="B86" s="3"/>
      <c r="C86" s="10"/>
      <c r="D86" s="10"/>
    </row>
    <row r="87" spans="1:4" x14ac:dyDescent="0.2">
      <c r="A87" s="3"/>
      <c r="B87" s="3"/>
    </row>
    <row r="88" spans="1:4" ht="12" x14ac:dyDescent="0.2">
      <c r="A88" s="2" t="s">
        <v>2</v>
      </c>
      <c r="B88" s="2"/>
      <c r="C88" s="6"/>
      <c r="D88" s="6"/>
    </row>
    <row r="89" spans="1:4" x14ac:dyDescent="0.2">
      <c r="A89" s="3" t="s">
        <v>7</v>
      </c>
      <c r="B89" s="3"/>
      <c r="C89" s="5">
        <v>15325694</v>
      </c>
      <c r="D89" s="5">
        <v>6915577</v>
      </c>
    </row>
    <row r="90" spans="1:4" x14ac:dyDescent="0.2">
      <c r="A90" s="3" t="s">
        <v>45</v>
      </c>
      <c r="B90" s="3"/>
      <c r="C90" s="5">
        <v>33751</v>
      </c>
      <c r="D90" s="5">
        <v>33751</v>
      </c>
    </row>
    <row r="91" spans="1:4" x14ac:dyDescent="0.2">
      <c r="A91" s="3" t="s">
        <v>59</v>
      </c>
      <c r="B91" s="3"/>
      <c r="C91" s="5">
        <v>1807</v>
      </c>
      <c r="D91" s="5">
        <v>1807</v>
      </c>
    </row>
    <row r="92" spans="1:4" x14ac:dyDescent="0.2">
      <c r="A92" s="3"/>
      <c r="C92" s="36">
        <f>SUM(C89:C91)</f>
        <v>15361252</v>
      </c>
      <c r="D92" s="36">
        <f>SUM(D89:D91)</f>
        <v>6951135</v>
      </c>
    </row>
    <row r="93" spans="1:4" x14ac:dyDescent="0.2">
      <c r="C93" s="11"/>
      <c r="D93" s="11"/>
    </row>
    <row r="95" spans="1:4" ht="12.6" thickBot="1" x14ac:dyDescent="0.3">
      <c r="A95" s="9" t="s">
        <v>8</v>
      </c>
      <c r="C95" s="14">
        <f>C92+C85</f>
        <v>12843202</v>
      </c>
      <c r="D95" s="14">
        <f>D92+D85</f>
        <v>7664261</v>
      </c>
    </row>
    <row r="96" spans="1:4" ht="12" thickTop="1" x14ac:dyDescent="0.2"/>
    <row r="98" spans="1:4" x14ac:dyDescent="0.2">
      <c r="A98" s="1"/>
    </row>
    <row r="99" spans="1:4" ht="12" x14ac:dyDescent="0.2">
      <c r="A99" s="3"/>
      <c r="B99" s="2"/>
      <c r="C99" s="5"/>
      <c r="D99" s="5"/>
    </row>
    <row r="100" spans="1:4" ht="12" x14ac:dyDescent="0.2">
      <c r="A100" s="2"/>
      <c r="B100" s="2"/>
      <c r="C100" s="5"/>
      <c r="D100" s="5"/>
    </row>
    <row r="101" spans="1:4" x14ac:dyDescent="0.2">
      <c r="A101" s="3"/>
      <c r="B101" s="3"/>
      <c r="C101" s="5"/>
      <c r="D101" s="5"/>
    </row>
    <row r="102" spans="1:4" x14ac:dyDescent="0.2">
      <c r="A102" s="3"/>
      <c r="C102" s="16"/>
      <c r="D102" s="16"/>
    </row>
    <row r="103" spans="1:4" x14ac:dyDescent="0.2">
      <c r="C103" s="17"/>
      <c r="D103" s="17"/>
    </row>
    <row r="104" spans="1:4" x14ac:dyDescent="0.2">
      <c r="A104" s="3"/>
      <c r="B104" s="3"/>
      <c r="C104" s="6"/>
      <c r="D104" s="6"/>
    </row>
    <row r="105" spans="1:4" x14ac:dyDescent="0.2">
      <c r="A105" s="3"/>
      <c r="B105" s="3"/>
    </row>
    <row r="106" spans="1:4" ht="12" x14ac:dyDescent="0.2">
      <c r="A106" s="3"/>
      <c r="B106" s="3"/>
      <c r="C106" s="18"/>
      <c r="D106" s="18"/>
    </row>
    <row r="107" spans="1:4" x14ac:dyDescent="0.2">
      <c r="A107" s="1"/>
      <c r="B107" s="1"/>
      <c r="C107" s="1"/>
      <c r="D107" s="1"/>
    </row>
    <row r="108" spans="1:4" x14ac:dyDescent="0.2">
      <c r="A108" s="1"/>
      <c r="B108" s="1"/>
      <c r="C108" s="1"/>
      <c r="D108" s="1"/>
    </row>
    <row r="109" spans="1:4" x14ac:dyDescent="0.2">
      <c r="A109" s="1"/>
      <c r="B109" s="1"/>
      <c r="C109" s="1"/>
      <c r="D109" s="1"/>
    </row>
    <row r="110" spans="1:4" x14ac:dyDescent="0.2">
      <c r="A110" s="1"/>
      <c r="B110" s="1"/>
      <c r="C110" s="1"/>
      <c r="D110" s="1"/>
    </row>
    <row r="111" spans="1:4" x14ac:dyDescent="0.2">
      <c r="A111" s="1"/>
      <c r="B111" s="1"/>
      <c r="C111" s="1"/>
      <c r="D111" s="1"/>
    </row>
    <row r="112" spans="1:4" x14ac:dyDescent="0.2">
      <c r="A112" s="1"/>
      <c r="B112" s="1"/>
      <c r="C112" s="1"/>
      <c r="D112" s="1"/>
    </row>
    <row r="113" spans="1:4" x14ac:dyDescent="0.2">
      <c r="A113" s="1"/>
      <c r="B113" s="1"/>
      <c r="C113" s="1"/>
      <c r="D113" s="1"/>
    </row>
    <row r="114" spans="1:4" x14ac:dyDescent="0.2">
      <c r="A114" s="1"/>
      <c r="B114" s="1"/>
      <c r="C114" s="1"/>
      <c r="D114" s="1"/>
    </row>
    <row r="115" spans="1:4" x14ac:dyDescent="0.2">
      <c r="A115" s="1"/>
      <c r="B115" s="1"/>
      <c r="C115" s="1"/>
      <c r="D115" s="1"/>
    </row>
    <row r="116" spans="1:4" x14ac:dyDescent="0.2">
      <c r="A116" s="1"/>
      <c r="B116" s="1"/>
      <c r="C116" s="1"/>
      <c r="D116" s="1"/>
    </row>
    <row r="117" spans="1:4" x14ac:dyDescent="0.2">
      <c r="A117" s="1"/>
      <c r="B117" s="1"/>
      <c r="C117" s="1"/>
      <c r="D117" s="1"/>
    </row>
    <row r="119" spans="1:4" x14ac:dyDescent="0.2">
      <c r="A119" s="1"/>
      <c r="B119" s="1"/>
      <c r="C119" s="1"/>
      <c r="D119" s="1"/>
    </row>
    <row r="121" spans="1:4" x14ac:dyDescent="0.2">
      <c r="A121" s="8"/>
      <c r="B121" s="8"/>
      <c r="C121" s="8"/>
      <c r="D121" s="8"/>
    </row>
    <row r="122" spans="1:4" x14ac:dyDescent="0.2">
      <c r="A122" s="40" t="s">
        <v>44</v>
      </c>
      <c r="B122" s="40"/>
      <c r="C122" s="40"/>
      <c r="D122" s="40"/>
    </row>
    <row r="123" spans="1:4" ht="12" x14ac:dyDescent="0.25">
      <c r="A123" s="41" t="s">
        <v>33</v>
      </c>
      <c r="B123" s="41"/>
      <c r="C123" s="41"/>
      <c r="D123" s="41"/>
    </row>
    <row r="124" spans="1:4" x14ac:dyDescent="0.2">
      <c r="A124" s="39" t="s">
        <v>66</v>
      </c>
      <c r="B124" s="39"/>
      <c r="C124" s="39"/>
      <c r="D124" s="39"/>
    </row>
    <row r="125" spans="1:4" x14ac:dyDescent="0.2">
      <c r="A125" s="1"/>
      <c r="B125" s="1"/>
      <c r="C125" s="1"/>
      <c r="D125" s="1"/>
    </row>
    <row r="126" spans="1:4" x14ac:dyDescent="0.2">
      <c r="A126" s="1"/>
      <c r="B126" s="1"/>
      <c r="C126" s="1"/>
      <c r="D126" s="1"/>
    </row>
    <row r="127" spans="1:4" x14ac:dyDescent="0.2">
      <c r="A127" s="1"/>
      <c r="B127" s="1"/>
      <c r="C127" s="1"/>
      <c r="D127" s="1"/>
    </row>
    <row r="128" spans="1:4" ht="12" x14ac:dyDescent="0.25">
      <c r="A128" s="1"/>
      <c r="B128" s="1"/>
      <c r="C128" s="9">
        <v>2023</v>
      </c>
      <c r="D128" s="9">
        <v>2022</v>
      </c>
    </row>
    <row r="129" spans="1:4" x14ac:dyDescent="0.2">
      <c r="A129" s="1"/>
      <c r="B129" s="1"/>
      <c r="C129" s="1"/>
      <c r="D129" s="1"/>
    </row>
    <row r="130" spans="1:4" x14ac:dyDescent="0.2">
      <c r="A130" s="1"/>
      <c r="B130" s="1"/>
      <c r="C130" s="1"/>
      <c r="D130" s="1"/>
    </row>
    <row r="131" spans="1:4" ht="12" x14ac:dyDescent="0.25">
      <c r="A131" s="9" t="s">
        <v>8</v>
      </c>
      <c r="B131" s="1"/>
      <c r="C131" s="1"/>
      <c r="D131" s="1"/>
    </row>
    <row r="133" spans="1:4" x14ac:dyDescent="0.2">
      <c r="A133" s="1" t="s">
        <v>54</v>
      </c>
      <c r="B133" s="1"/>
      <c r="C133" s="20">
        <f>C158</f>
        <v>596576</v>
      </c>
      <c r="D133" s="20">
        <f>D158</f>
        <v>1036705</v>
      </c>
    </row>
    <row r="134" spans="1:4" x14ac:dyDescent="0.2">
      <c r="A134" s="1"/>
      <c r="B134" s="1"/>
      <c r="C134" s="1"/>
      <c r="D134" s="1"/>
    </row>
    <row r="135" spans="1:4" x14ac:dyDescent="0.2">
      <c r="A135" s="1" t="s">
        <v>9</v>
      </c>
      <c r="B135" s="1"/>
      <c r="C135" s="19">
        <v>158870</v>
      </c>
      <c r="D135" s="19">
        <v>145197</v>
      </c>
    </row>
    <row r="136" spans="1:4" x14ac:dyDescent="0.2">
      <c r="A136" s="1"/>
      <c r="B136" s="1"/>
      <c r="C136" s="19"/>
      <c r="D136" s="19"/>
    </row>
    <row r="137" spans="1:4" x14ac:dyDescent="0.2">
      <c r="A137" s="1" t="s">
        <v>73</v>
      </c>
      <c r="B137" s="1"/>
      <c r="C137" s="19">
        <v>-3134789</v>
      </c>
      <c r="D137" s="19">
        <v>-312469</v>
      </c>
    </row>
    <row r="138" spans="1:4" x14ac:dyDescent="0.2">
      <c r="A138" s="1"/>
      <c r="B138" s="1"/>
      <c r="C138" s="19"/>
      <c r="D138" s="19"/>
    </row>
    <row r="139" spans="1:4" x14ac:dyDescent="0.2">
      <c r="A139" s="1" t="s">
        <v>55</v>
      </c>
      <c r="B139" s="1"/>
      <c r="C139" s="21">
        <f>C171</f>
        <v>15222545</v>
      </c>
      <c r="D139" s="21">
        <f>D171</f>
        <v>6794828</v>
      </c>
    </row>
    <row r="140" spans="1:4" x14ac:dyDescent="0.2">
      <c r="A140" s="1"/>
      <c r="B140" s="1"/>
      <c r="C140" s="19"/>
      <c r="D140" s="19"/>
    </row>
    <row r="141" spans="1:4" ht="12.6" thickBot="1" x14ac:dyDescent="0.25">
      <c r="A141" s="1"/>
      <c r="B141" s="1"/>
      <c r="C141" s="38">
        <f>SUM(C133:C139)</f>
        <v>12843202</v>
      </c>
      <c r="D141" s="38">
        <f>SUM(D133:D139)</f>
        <v>7664261</v>
      </c>
    </row>
    <row r="142" spans="1:4" ht="12" thickTop="1" x14ac:dyDescent="0.2">
      <c r="A142" s="1"/>
      <c r="B142" s="1"/>
      <c r="C142" s="19"/>
      <c r="D142" s="19"/>
    </row>
    <row r="143" spans="1:4" x14ac:dyDescent="0.2">
      <c r="A143" s="1"/>
      <c r="B143" s="1"/>
      <c r="C143" s="19"/>
      <c r="D143" s="19"/>
    </row>
    <row r="144" spans="1:4" ht="12" x14ac:dyDescent="0.25">
      <c r="A144" s="9"/>
      <c r="B144" s="1"/>
      <c r="C144" s="19"/>
      <c r="D144" s="19"/>
    </row>
    <row r="145" spans="1:6" ht="12" x14ac:dyDescent="0.25">
      <c r="A145" s="9" t="s">
        <v>46</v>
      </c>
      <c r="B145" s="1"/>
      <c r="C145" s="19"/>
      <c r="D145" s="19"/>
    </row>
    <row r="146" spans="1:6" x14ac:dyDescent="0.2">
      <c r="A146" s="1"/>
      <c r="B146" s="1"/>
      <c r="C146" s="20"/>
      <c r="D146" s="20"/>
    </row>
    <row r="147" spans="1:6" x14ac:dyDescent="0.2">
      <c r="A147" s="1" t="s">
        <v>51</v>
      </c>
      <c r="B147" s="1"/>
      <c r="C147" s="44">
        <v>437706</v>
      </c>
      <c r="D147" s="29">
        <v>843427</v>
      </c>
    </row>
    <row r="149" spans="1:6" x14ac:dyDescent="0.2">
      <c r="A149" s="1" t="s">
        <v>47</v>
      </c>
      <c r="B149" s="1"/>
      <c r="C149" s="19">
        <v>264518</v>
      </c>
      <c r="D149" s="19">
        <v>288474</v>
      </c>
    </row>
    <row r="150" spans="1:6" x14ac:dyDescent="0.2">
      <c r="A150" s="1"/>
      <c r="B150" s="1"/>
      <c r="C150" s="1"/>
      <c r="D150" s="1"/>
    </row>
    <row r="151" spans="1:6" x14ac:dyDescent="0.2">
      <c r="A151" s="1" t="s">
        <v>48</v>
      </c>
      <c r="B151" s="1"/>
      <c r="C151" s="42">
        <v>69520</v>
      </c>
      <c r="D151" s="42">
        <v>72297</v>
      </c>
    </row>
    <row r="152" spans="1:6" x14ac:dyDescent="0.2">
      <c r="A152" s="1" t="s">
        <v>71</v>
      </c>
      <c r="B152" s="1"/>
      <c r="C152" s="42">
        <v>19350</v>
      </c>
      <c r="D152" s="42">
        <v>12900</v>
      </c>
    </row>
    <row r="153" spans="1:6" x14ac:dyDescent="0.2">
      <c r="A153" s="1" t="s">
        <v>72</v>
      </c>
      <c r="B153" s="1"/>
      <c r="C153" s="32">
        <v>70000</v>
      </c>
      <c r="D153" s="32">
        <v>10000</v>
      </c>
    </row>
    <row r="154" spans="1:6" x14ac:dyDescent="0.2">
      <c r="A154" s="1"/>
      <c r="B154" s="1"/>
      <c r="C154" s="19"/>
      <c r="D154" s="19"/>
    </row>
    <row r="155" spans="1:6" x14ac:dyDescent="0.2">
      <c r="A155" s="1" t="s">
        <v>49</v>
      </c>
      <c r="B155" s="1"/>
      <c r="C155" s="21">
        <v>158870</v>
      </c>
      <c r="D155" s="21">
        <v>193278</v>
      </c>
      <c r="F155" s="43"/>
    </row>
    <row r="156" spans="1:6" x14ac:dyDescent="0.2">
      <c r="A156" s="1"/>
      <c r="B156" s="1"/>
      <c r="C156" s="19"/>
      <c r="D156" s="19"/>
      <c r="F156" s="43"/>
    </row>
    <row r="157" spans="1:6" x14ac:dyDescent="0.2">
      <c r="A157" s="1"/>
      <c r="B157" s="1"/>
      <c r="C157" s="19"/>
      <c r="D157" s="19"/>
    </row>
    <row r="158" spans="1:6" ht="12.6" thickBot="1" x14ac:dyDescent="0.25">
      <c r="A158" s="1" t="s">
        <v>50</v>
      </c>
      <c r="B158" s="1"/>
      <c r="C158" s="14">
        <f>C147+C155</f>
        <v>596576</v>
      </c>
      <c r="D158" s="14">
        <f>D147+D155</f>
        <v>1036705</v>
      </c>
    </row>
    <row r="159" spans="1:6" ht="12" thickTop="1" x14ac:dyDescent="0.2">
      <c r="A159" s="1"/>
      <c r="B159" s="1"/>
      <c r="C159" s="19"/>
      <c r="D159" s="19"/>
    </row>
    <row r="160" spans="1:6" x14ac:dyDescent="0.2">
      <c r="A160" s="1"/>
      <c r="B160" s="1"/>
      <c r="C160" s="19"/>
      <c r="D160" s="19"/>
    </row>
    <row r="161" spans="1:5" ht="12" x14ac:dyDescent="0.25">
      <c r="A161" s="9" t="s">
        <v>52</v>
      </c>
      <c r="B161" s="1"/>
      <c r="C161" s="19"/>
      <c r="D161" s="19"/>
      <c r="E161" s="43"/>
    </row>
    <row r="162" spans="1:5" x14ac:dyDescent="0.2">
      <c r="A162" s="1"/>
      <c r="B162" s="1"/>
      <c r="C162" s="19"/>
      <c r="D162" s="19"/>
    </row>
    <row r="163" spans="1:5" x14ac:dyDescent="0.2">
      <c r="A163" s="1" t="s">
        <v>53</v>
      </c>
      <c r="B163" s="1"/>
      <c r="C163" s="20">
        <v>15325694</v>
      </c>
      <c r="D163" s="20">
        <v>6915577</v>
      </c>
    </row>
    <row r="164" spans="1:5" x14ac:dyDescent="0.2">
      <c r="A164" s="1"/>
      <c r="B164" s="1"/>
      <c r="C164" s="19"/>
      <c r="D164" s="19"/>
    </row>
    <row r="165" spans="1:5" x14ac:dyDescent="0.2">
      <c r="A165" s="1" t="s">
        <v>45</v>
      </c>
      <c r="B165" s="1"/>
      <c r="C165" s="21">
        <v>33751</v>
      </c>
      <c r="D165" s="21">
        <v>33751</v>
      </c>
    </row>
    <row r="166" spans="1:5" x14ac:dyDescent="0.2">
      <c r="A166" s="1"/>
      <c r="B166" s="1"/>
      <c r="C166" s="19"/>
      <c r="D166" s="19"/>
    </row>
    <row r="167" spans="1:5" x14ac:dyDescent="0.2">
      <c r="A167" s="1"/>
      <c r="B167" s="1"/>
      <c r="C167" s="19">
        <f>SUM(C163:C165)</f>
        <v>15359445</v>
      </c>
      <c r="D167" s="19">
        <f>SUM(D163:D165)</f>
        <v>6949328</v>
      </c>
    </row>
    <row r="168" spans="1:5" x14ac:dyDescent="0.2">
      <c r="A168" s="1"/>
      <c r="B168" s="1"/>
      <c r="C168" s="19"/>
      <c r="D168" s="19"/>
    </row>
    <row r="169" spans="1:5" x14ac:dyDescent="0.2">
      <c r="A169" s="1" t="s">
        <v>57</v>
      </c>
      <c r="B169" s="1"/>
      <c r="C169" s="32">
        <v>136900</v>
      </c>
      <c r="D169" s="32">
        <f>152716+1784</f>
        <v>154500</v>
      </c>
    </row>
    <row r="170" spans="1:5" x14ac:dyDescent="0.2">
      <c r="A170" s="1"/>
      <c r="B170" s="1"/>
      <c r="C170" s="19"/>
      <c r="D170" s="19"/>
    </row>
    <row r="171" spans="1:5" ht="12.6" thickBot="1" x14ac:dyDescent="0.25">
      <c r="A171" s="1"/>
      <c r="B171" s="1"/>
      <c r="C171" s="14">
        <f>C167-C169</f>
        <v>15222545</v>
      </c>
      <c r="D171" s="14">
        <f>D167-D169</f>
        <v>6794828</v>
      </c>
    </row>
    <row r="172" spans="1:5" ht="12" thickTop="1" x14ac:dyDescent="0.2">
      <c r="A172" s="1"/>
      <c r="B172" s="1"/>
      <c r="C172" s="19"/>
      <c r="D172" s="19"/>
    </row>
    <row r="173" spans="1:5" x14ac:dyDescent="0.2">
      <c r="A173" s="1"/>
      <c r="B173" s="1"/>
      <c r="C173" s="19"/>
      <c r="D173" s="19"/>
    </row>
    <row r="174" spans="1:5" x14ac:dyDescent="0.2">
      <c r="A174" s="1"/>
      <c r="B174" s="1"/>
      <c r="C174" s="1"/>
      <c r="D174" s="1"/>
    </row>
    <row r="175" spans="1:5" x14ac:dyDescent="0.2">
      <c r="A175" s="1"/>
      <c r="B175" s="1"/>
      <c r="C175" s="1"/>
      <c r="D175" s="1"/>
    </row>
    <row r="176" spans="1:5" x14ac:dyDescent="0.2">
      <c r="A176" s="1"/>
      <c r="B176" s="1"/>
      <c r="C176" s="1"/>
      <c r="D176" s="1"/>
    </row>
    <row r="177" spans="1:4" x14ac:dyDescent="0.2">
      <c r="A177" s="1"/>
      <c r="B177" s="1"/>
      <c r="C177" s="1"/>
      <c r="D177" s="1"/>
    </row>
    <row r="178" spans="1:4" x14ac:dyDescent="0.2">
      <c r="A178" s="1"/>
      <c r="B178" s="1"/>
      <c r="C178" s="1"/>
      <c r="D178" s="1"/>
    </row>
    <row r="179" spans="1:4" x14ac:dyDescent="0.2">
      <c r="A179" s="1"/>
      <c r="B179" s="1"/>
      <c r="C179" s="1"/>
      <c r="D179" s="1"/>
    </row>
    <row r="180" spans="1:4" x14ac:dyDescent="0.2">
      <c r="A180" s="1"/>
      <c r="B180" s="1"/>
      <c r="C180" s="1"/>
      <c r="D180" s="1"/>
    </row>
    <row r="181" spans="1:4" x14ac:dyDescent="0.2">
      <c r="A181" s="1"/>
      <c r="B181" s="1"/>
      <c r="C181" s="1"/>
      <c r="D181" s="1"/>
    </row>
    <row r="182" spans="1:4" x14ac:dyDescent="0.2">
      <c r="A182" s="1"/>
      <c r="B182" s="1"/>
      <c r="C182" s="1"/>
      <c r="D182" s="1"/>
    </row>
    <row r="183" spans="1:4" x14ac:dyDescent="0.2">
      <c r="A183" s="1"/>
      <c r="B183" s="1"/>
      <c r="C183" s="1"/>
      <c r="D183" s="1"/>
    </row>
    <row r="185" spans="1:4" x14ac:dyDescent="0.2">
      <c r="A185" s="40" t="s">
        <v>44</v>
      </c>
      <c r="B185" s="40"/>
      <c r="C185" s="40"/>
      <c r="D185" s="40"/>
    </row>
    <row r="186" spans="1:4" ht="12" x14ac:dyDescent="0.25">
      <c r="A186" s="41" t="s">
        <v>34</v>
      </c>
      <c r="B186" s="41"/>
      <c r="C186" s="41"/>
      <c r="D186" s="41"/>
    </row>
    <row r="187" spans="1:4" x14ac:dyDescent="0.2">
      <c r="A187" s="39" t="s">
        <v>74</v>
      </c>
      <c r="B187" s="39"/>
      <c r="C187" s="39"/>
      <c r="D187" s="39"/>
    </row>
    <row r="190" spans="1:4" x14ac:dyDescent="0.2">
      <c r="B190" s="30" t="s">
        <v>67</v>
      </c>
      <c r="C190" s="30" t="s">
        <v>68</v>
      </c>
      <c r="D190" s="30" t="s">
        <v>69</v>
      </c>
    </row>
    <row r="191" spans="1:4" x14ac:dyDescent="0.2">
      <c r="B191" s="30"/>
      <c r="C191" s="30"/>
      <c r="D191" s="30"/>
    </row>
    <row r="193" spans="1:4" ht="12" x14ac:dyDescent="0.25">
      <c r="A193" s="9" t="s">
        <v>10</v>
      </c>
    </row>
    <row r="194" spans="1:4" x14ac:dyDescent="0.2">
      <c r="A194" s="1" t="s">
        <v>11</v>
      </c>
      <c r="B194" s="25">
        <v>2485596</v>
      </c>
      <c r="C194" s="20">
        <v>2560222</v>
      </c>
      <c r="D194" s="20">
        <v>2479704</v>
      </c>
    </row>
    <row r="195" spans="1:4" x14ac:dyDescent="0.2">
      <c r="A195" s="1" t="s">
        <v>12</v>
      </c>
      <c r="B195" s="22">
        <v>22528</v>
      </c>
      <c r="C195" s="22">
        <v>22179</v>
      </c>
      <c r="D195" s="22">
        <v>24352</v>
      </c>
    </row>
    <row r="196" spans="1:4" x14ac:dyDescent="0.2">
      <c r="A196" s="1" t="s">
        <v>18</v>
      </c>
      <c r="B196" s="22">
        <v>1309967</v>
      </c>
      <c r="C196" s="22">
        <v>6160883</v>
      </c>
      <c r="D196" s="22">
        <v>1034258</v>
      </c>
    </row>
    <row r="197" spans="1:4" x14ac:dyDescent="0.2">
      <c r="A197" s="1" t="s">
        <v>13</v>
      </c>
      <c r="B197" s="22">
        <v>41048</v>
      </c>
      <c r="C197" s="22">
        <v>185084</v>
      </c>
      <c r="D197" s="19">
        <v>182652</v>
      </c>
    </row>
    <row r="198" spans="1:4" x14ac:dyDescent="0.2">
      <c r="A198" s="1" t="s">
        <v>14</v>
      </c>
      <c r="B198" s="22">
        <v>142000</v>
      </c>
      <c r="C198" s="22">
        <v>213841</v>
      </c>
      <c r="D198" s="22">
        <v>252016</v>
      </c>
    </row>
    <row r="199" spans="1:4" x14ac:dyDescent="0.2">
      <c r="A199" s="1" t="s">
        <v>15</v>
      </c>
      <c r="B199" s="22">
        <v>5000</v>
      </c>
      <c r="C199" s="22">
        <v>4056</v>
      </c>
      <c r="D199" s="22">
        <v>3367</v>
      </c>
    </row>
    <row r="200" spans="1:4" x14ac:dyDescent="0.2">
      <c r="A200" s="1" t="s">
        <v>16</v>
      </c>
      <c r="B200" s="22">
        <v>30000</v>
      </c>
      <c r="C200" s="22">
        <v>30033</v>
      </c>
      <c r="D200" s="22">
        <v>46100</v>
      </c>
    </row>
    <row r="201" spans="1:4" x14ac:dyDescent="0.2">
      <c r="A201" s="1" t="s">
        <v>17</v>
      </c>
      <c r="B201" s="23">
        <v>52375</v>
      </c>
      <c r="C201" s="23">
        <v>79829</v>
      </c>
      <c r="D201" s="23">
        <v>49482</v>
      </c>
    </row>
    <row r="202" spans="1:4" x14ac:dyDescent="0.2">
      <c r="B202" s="24">
        <f>SUM(B194:B201)</f>
        <v>4088514</v>
      </c>
      <c r="C202" s="24">
        <f>SUM(C194:C201)</f>
        <v>9256127</v>
      </c>
      <c r="D202" s="24">
        <f>SUM(D194:D201)</f>
        <v>4071931</v>
      </c>
    </row>
    <row r="203" spans="1:4" x14ac:dyDescent="0.2">
      <c r="B203" s="22"/>
      <c r="C203" s="22"/>
      <c r="D203" s="22"/>
    </row>
    <row r="204" spans="1:4" ht="12" x14ac:dyDescent="0.25">
      <c r="A204" s="9" t="s">
        <v>29</v>
      </c>
      <c r="B204" s="22"/>
      <c r="C204" s="22"/>
      <c r="D204" s="22"/>
    </row>
    <row r="205" spans="1:4" x14ac:dyDescent="0.2">
      <c r="A205" s="1" t="s">
        <v>19</v>
      </c>
      <c r="B205" s="22">
        <v>902994</v>
      </c>
      <c r="C205" s="22">
        <v>999928</v>
      </c>
      <c r="D205" s="22">
        <v>979586</v>
      </c>
    </row>
    <row r="206" spans="1:4" x14ac:dyDescent="0.2">
      <c r="A206" s="1" t="s">
        <v>20</v>
      </c>
      <c r="B206" s="22">
        <v>508966</v>
      </c>
      <c r="C206" s="22">
        <v>579805</v>
      </c>
      <c r="D206" s="22">
        <v>485154</v>
      </c>
    </row>
    <row r="207" spans="1:4" x14ac:dyDescent="0.2">
      <c r="A207" s="1" t="s">
        <v>21</v>
      </c>
      <c r="B207" s="22">
        <v>933736</v>
      </c>
      <c r="C207" s="22">
        <v>1141209</v>
      </c>
      <c r="D207" s="22">
        <v>1145303</v>
      </c>
    </row>
    <row r="208" spans="1:4" x14ac:dyDescent="0.2">
      <c r="A208" s="1" t="s">
        <v>22</v>
      </c>
      <c r="B208" s="22">
        <v>530536</v>
      </c>
      <c r="C208" s="22">
        <v>806142</v>
      </c>
      <c r="D208" s="22">
        <v>629057</v>
      </c>
    </row>
    <row r="209" spans="1:5" x14ac:dyDescent="0.2">
      <c r="A209" s="1" t="s">
        <v>56</v>
      </c>
      <c r="B209" s="22">
        <v>20960</v>
      </c>
      <c r="C209" s="22">
        <v>16502</v>
      </c>
      <c r="D209" s="22">
        <v>17334</v>
      </c>
    </row>
    <row r="210" spans="1:5" x14ac:dyDescent="0.2">
      <c r="A210" s="1" t="s">
        <v>23</v>
      </c>
      <c r="B210" s="22">
        <v>210298</v>
      </c>
      <c r="C210" s="22">
        <v>215934</v>
      </c>
      <c r="D210" s="22">
        <v>234897</v>
      </c>
    </row>
    <row r="211" spans="1:5" x14ac:dyDescent="0.2">
      <c r="A211" s="1" t="s">
        <v>24</v>
      </c>
      <c r="B211" s="22">
        <v>169870</v>
      </c>
      <c r="C211" s="22">
        <v>194530</v>
      </c>
      <c r="D211" s="22">
        <v>171119</v>
      </c>
    </row>
    <row r="212" spans="1:5" x14ac:dyDescent="0.2">
      <c r="A212" s="1" t="s">
        <v>25</v>
      </c>
      <c r="B212" s="21">
        <v>8851</v>
      </c>
      <c r="C212" s="21">
        <v>123136</v>
      </c>
      <c r="D212" s="21">
        <v>8512</v>
      </c>
    </row>
    <row r="213" spans="1:5" x14ac:dyDescent="0.2">
      <c r="B213" s="24">
        <f>SUM(B205:B212)</f>
        <v>3286211</v>
      </c>
      <c r="C213" s="24">
        <f>SUM(C205:C212)</f>
        <v>4077186</v>
      </c>
      <c r="D213" s="24">
        <f>SUM(D205:D212)</f>
        <v>3670962</v>
      </c>
    </row>
    <row r="214" spans="1:5" x14ac:dyDescent="0.2">
      <c r="B214" s="22"/>
      <c r="C214" s="22"/>
      <c r="D214" s="22"/>
    </row>
    <row r="215" spans="1:5" x14ac:dyDescent="0.2">
      <c r="A215" s="1" t="s">
        <v>38</v>
      </c>
      <c r="B215" s="22">
        <f>B202-B213</f>
        <v>802303</v>
      </c>
      <c r="C215" s="22">
        <f t="shared" ref="C215:D215" si="0">C202-C213</f>
        <v>5178941</v>
      </c>
      <c r="D215" s="22">
        <f t="shared" si="0"/>
        <v>400969</v>
      </c>
    </row>
    <row r="216" spans="1:5" x14ac:dyDescent="0.2">
      <c r="B216" s="22"/>
      <c r="C216" s="22"/>
      <c r="D216" s="22"/>
    </row>
    <row r="217" spans="1:5" x14ac:dyDescent="0.2">
      <c r="A217" s="1" t="s">
        <v>37</v>
      </c>
      <c r="B217" s="33">
        <v>583000</v>
      </c>
      <c r="C217" s="33">
        <v>5456537</v>
      </c>
      <c r="D217" s="33">
        <v>245813</v>
      </c>
    </row>
    <row r="218" spans="1:5" x14ac:dyDescent="0.2">
      <c r="B218" s="22"/>
      <c r="C218" s="19"/>
      <c r="D218" s="22"/>
    </row>
    <row r="219" spans="1:5" ht="12" x14ac:dyDescent="0.25">
      <c r="A219" s="9" t="s">
        <v>40</v>
      </c>
      <c r="B219" s="31">
        <f>B215-B217</f>
        <v>219303</v>
      </c>
      <c r="C219" s="33">
        <f t="shared" ref="C219:D219" si="1">C215-C217</f>
        <v>-277596</v>
      </c>
      <c r="D219" s="31">
        <f t="shared" si="1"/>
        <v>155156</v>
      </c>
      <c r="E219" s="31"/>
    </row>
    <row r="220" spans="1:5" x14ac:dyDescent="0.2">
      <c r="B220" s="22"/>
      <c r="C220" s="22"/>
      <c r="D220" s="22"/>
    </row>
    <row r="221" spans="1:5" x14ac:dyDescent="0.2">
      <c r="B221" s="22"/>
      <c r="C221" s="22"/>
      <c r="D221" s="22"/>
    </row>
    <row r="222" spans="1:5" ht="12" x14ac:dyDescent="0.25">
      <c r="A222" s="9" t="s">
        <v>26</v>
      </c>
      <c r="B222" s="22"/>
      <c r="C222" s="22"/>
      <c r="D222" s="22"/>
    </row>
    <row r="223" spans="1:5" ht="12" x14ac:dyDescent="0.25">
      <c r="A223" s="9" t="s">
        <v>35</v>
      </c>
      <c r="B223" s="22"/>
      <c r="C223" s="22"/>
      <c r="D223" s="22"/>
    </row>
    <row r="224" spans="1:5" x14ac:dyDescent="0.2">
      <c r="A224" s="1" t="s">
        <v>36</v>
      </c>
      <c r="B224" s="22"/>
      <c r="C224" s="22">
        <v>574976</v>
      </c>
      <c r="D224" s="22">
        <v>346235</v>
      </c>
    </row>
    <row r="225" spans="1:4" x14ac:dyDescent="0.2">
      <c r="A225" s="1" t="s">
        <v>63</v>
      </c>
      <c r="B225" s="22"/>
      <c r="C225" s="22"/>
      <c r="D225" s="22"/>
    </row>
    <row r="226" spans="1:4" x14ac:dyDescent="0.2">
      <c r="A226" s="1" t="s">
        <v>64</v>
      </c>
      <c r="B226" s="22"/>
      <c r="C226" s="27"/>
      <c r="D226" s="22"/>
    </row>
    <row r="227" spans="1:4" x14ac:dyDescent="0.2">
      <c r="A227" s="1"/>
      <c r="B227" s="34"/>
      <c r="C227" s="34">
        <f>C224+C225-C226</f>
        <v>574976</v>
      </c>
      <c r="D227" s="34">
        <f>D224</f>
        <v>346235</v>
      </c>
    </row>
    <row r="228" spans="1:4" x14ac:dyDescent="0.2">
      <c r="A228" s="1"/>
      <c r="B228" s="22"/>
      <c r="C228" s="22"/>
      <c r="D228" s="22"/>
    </row>
    <row r="229" spans="1:4" ht="12" x14ac:dyDescent="0.25">
      <c r="A229" s="9" t="s">
        <v>60</v>
      </c>
      <c r="B229" s="22"/>
      <c r="C229" s="22"/>
      <c r="D229" s="22"/>
    </row>
    <row r="230" spans="1:4" x14ac:dyDescent="0.2">
      <c r="A230" s="1" t="s">
        <v>61</v>
      </c>
      <c r="B230" s="23"/>
      <c r="C230" s="23"/>
      <c r="D230" s="23">
        <v>13296</v>
      </c>
    </row>
    <row r="231" spans="1:4" x14ac:dyDescent="0.2">
      <c r="A231" s="1"/>
      <c r="B231" s="22"/>
      <c r="C231" s="27"/>
      <c r="D231" s="22"/>
    </row>
    <row r="232" spans="1:4" ht="12" x14ac:dyDescent="0.25">
      <c r="A232" s="9" t="s">
        <v>42</v>
      </c>
      <c r="B232" s="22"/>
      <c r="C232" s="27"/>
      <c r="D232" s="22"/>
    </row>
    <row r="233" spans="1:4" x14ac:dyDescent="0.2">
      <c r="A233" s="1" t="s">
        <v>43</v>
      </c>
      <c r="B233" s="46">
        <v>17600</v>
      </c>
      <c r="C233" s="46">
        <v>17600</v>
      </c>
      <c r="D233" s="33">
        <v>17100</v>
      </c>
    </row>
    <row r="234" spans="1:4" x14ac:dyDescent="0.2">
      <c r="A234" s="1"/>
      <c r="B234" s="45"/>
      <c r="C234" s="45"/>
      <c r="D234" s="22"/>
    </row>
    <row r="235" spans="1:4" ht="12" x14ac:dyDescent="0.25">
      <c r="A235" s="9" t="s">
        <v>27</v>
      </c>
      <c r="B235" s="45"/>
      <c r="C235" s="45"/>
      <c r="D235" s="22"/>
    </row>
    <row r="236" spans="1:4" x14ac:dyDescent="0.2">
      <c r="A236" s="1" t="s">
        <v>28</v>
      </c>
      <c r="B236" s="47">
        <v>274000</v>
      </c>
      <c r="C236" s="47">
        <v>87559</v>
      </c>
      <c r="D236" s="27">
        <v>394979</v>
      </c>
    </row>
    <row r="237" spans="1:4" x14ac:dyDescent="0.2">
      <c r="A237" s="1" t="s">
        <v>30</v>
      </c>
      <c r="B237" s="45">
        <v>72297</v>
      </c>
      <c r="C237" s="45">
        <v>72297</v>
      </c>
      <c r="D237" s="22">
        <v>185867</v>
      </c>
    </row>
    <row r="238" spans="1:4" x14ac:dyDescent="0.2">
      <c r="B238" s="48">
        <f>B236-B237</f>
        <v>201703</v>
      </c>
      <c r="C238" s="49">
        <f>C237-C236</f>
        <v>-15262</v>
      </c>
      <c r="D238" s="35">
        <f t="shared" ref="D238" si="2">D236-D237</f>
        <v>209112</v>
      </c>
    </row>
    <row r="239" spans="1:4" x14ac:dyDescent="0.2">
      <c r="B239" s="50"/>
      <c r="C239" s="50"/>
    </row>
    <row r="240" spans="1:4" ht="12" x14ac:dyDescent="0.25">
      <c r="A240" s="1" t="s">
        <v>58</v>
      </c>
      <c r="B240" s="46">
        <f>B227+B233+B238</f>
        <v>219303</v>
      </c>
      <c r="C240" s="51">
        <v>542114</v>
      </c>
      <c r="D240" s="51">
        <v>133318</v>
      </c>
    </row>
    <row r="241" spans="1:4" x14ac:dyDescent="0.2">
      <c r="B241" s="22"/>
      <c r="C241" s="22"/>
      <c r="D241" s="22"/>
    </row>
    <row r="242" spans="1:4" x14ac:dyDescent="0.2">
      <c r="B242" s="22"/>
      <c r="C242" s="22"/>
      <c r="D242" s="22"/>
    </row>
    <row r="243" spans="1:4" ht="12.6" thickBot="1" x14ac:dyDescent="0.3">
      <c r="A243" s="9" t="s">
        <v>39</v>
      </c>
      <c r="B243" s="14">
        <f>B219-B240</f>
        <v>0</v>
      </c>
      <c r="C243" s="14">
        <f>C219+C240</f>
        <v>264518</v>
      </c>
      <c r="D243" s="14">
        <f>D219+D240</f>
        <v>288474</v>
      </c>
    </row>
    <row r="244" spans="1:4" ht="12" thickTop="1" x14ac:dyDescent="0.2">
      <c r="B244" s="22"/>
      <c r="C244" s="22"/>
      <c r="D244" s="22"/>
    </row>
    <row r="245" spans="1:4" x14ac:dyDescent="0.2">
      <c r="B245" s="22"/>
      <c r="C245" s="22"/>
      <c r="D245" s="22"/>
    </row>
    <row r="246" spans="1:4" x14ac:dyDescent="0.2">
      <c r="B246" s="22"/>
      <c r="C246" s="22"/>
      <c r="D246" s="22"/>
    </row>
  </sheetData>
  <mergeCells count="12">
    <mergeCell ref="A187:D187"/>
    <mergeCell ref="A18:D18"/>
    <mergeCell ref="A19:D19"/>
    <mergeCell ref="A20:D20"/>
    <mergeCell ref="A62:D62"/>
    <mergeCell ref="A63:D63"/>
    <mergeCell ref="A122:D122"/>
    <mergeCell ref="A123:D123"/>
    <mergeCell ref="A124:D124"/>
    <mergeCell ref="A61:D61"/>
    <mergeCell ref="A185:D185"/>
    <mergeCell ref="A186:D186"/>
  </mergeCells>
  <phoneticPr fontId="1" type="noConversion"/>
  <printOptions horizontalCentered="1"/>
  <pageMargins left="0.78740157480314965" right="0.78740157480314965" top="0.98425196850393704" bottom="0.78740157480314965" header="0.51181102362204722" footer="0.51181102362204722"/>
  <pageSetup scale="93" firstPageNumber="0" orientation="portrait" r:id="rId1"/>
  <headerFooter scaleWithDoc="0" alignWithMargins="0">
    <oddFooter>&amp;R&amp;7&amp;P</oddFooter>
  </headerFooter>
  <rowBreaks count="3" manualBreakCount="3">
    <brk id="60" max="3" man="1"/>
    <brk id="121" max="3" man="1"/>
    <brk id="184" max="3" man="1"/>
  </rowBreaks>
  <ignoredErrors>
    <ignoredError sqref="C23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2023 fin stmts condensed</vt:lpstr>
      <vt:lpstr>'2023 fin stmts condensed'!Print_Area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</dc:creator>
  <cp:lastModifiedBy>Alicia Jones</cp:lastModifiedBy>
  <cp:lastPrinted>2024-10-01T22:30:31Z</cp:lastPrinted>
  <dcterms:created xsi:type="dcterms:W3CDTF">2007-02-17T22:41:53Z</dcterms:created>
  <dcterms:modified xsi:type="dcterms:W3CDTF">2024-10-01T22:30:52Z</dcterms:modified>
</cp:coreProperties>
</file>